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kybeamcapitalcom.sharepoint.com/sites/SkyBeamCapital/Shared Documents/_Borrower Resource Files &amp; Templates/Experience Sheet Template/"/>
    </mc:Choice>
  </mc:AlternateContent>
  <xr:revisionPtr revIDLastSave="334" documentId="8_{0C0F2CC5-5031-4C92-8845-CF32801BE305}" xr6:coauthVersionLast="47" xr6:coauthVersionMax="47" xr10:uidLastSave="{A50B2D0E-1F2F-4A45-A651-CC79176802B1}"/>
  <bookViews>
    <workbookView xWindow="3900" yWindow="3900" windowWidth="38700" windowHeight="15345" tabRatio="745" xr2:uid="{00000000-000D-0000-FFFF-FFFF00000000}"/>
  </bookViews>
  <sheets>
    <sheet name="Deal Verification" sheetId="1" r:id="rId1"/>
    <sheet name="List" sheetId="10" r:id="rId2"/>
  </sheets>
  <definedNames>
    <definedName name="Acquisition_Date">'Deal Verification'!$F$21:$F$50</definedName>
    <definedName name="Acquisition_Price">'Deal Verification'!$I$21:$I$50</definedName>
    <definedName name="Address">'Deal Verification'!$C$21:$C$50</definedName>
    <definedName name="Disposition_Date">'Deal Verification'!$H$21:$H$50</definedName>
    <definedName name="Disposition_Price">'Deal Verification'!$K$21:$K$50</definedName>
    <definedName name="Entity_Name">'Deal Verification'!$C$12</definedName>
    <definedName name="LA_Date_Verified">'Deal Verification'!$D$16</definedName>
    <definedName name="LA_Tier">'Deal Verification'!#REF!</definedName>
    <definedName name="LA_Verified">'Deal Verification'!$N$21:$N$50</definedName>
    <definedName name="Min_Verification">#REF!</definedName>
    <definedName name="_xlnm.Print_Area" localSheetId="0">'Deal Verification'!$A$10:$P$50</definedName>
    <definedName name="UW_Date_Verified">'Deal Verification'!$D$17</definedName>
    <definedName name="UW_Tier">'Deal Verification'!#REF!</definedName>
    <definedName name="UW_Verified">'Deal Verification'!$P$21:$P$50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1" i="1" l="1"/>
  <c r="T20" i="1"/>
  <c r="U21" i="1"/>
  <c r="P14" i="1" s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20" i="1"/>
  <c r="M15" i="1"/>
  <c r="N15" i="1"/>
  <c r="O15" i="1"/>
  <c r="M16" i="1"/>
  <c r="N16" i="1"/>
  <c r="O16" i="1"/>
  <c r="O14" i="1"/>
  <c r="N14" i="1"/>
  <c r="M14" i="1"/>
  <c r="S20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L30" i="1"/>
  <c r="L29" i="1"/>
  <c r="L28" i="1"/>
  <c r="L27" i="1"/>
  <c r="L26" i="1"/>
  <c r="L25" i="1"/>
  <c r="L24" i="1"/>
  <c r="L23" i="1"/>
  <c r="L22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21" i="1"/>
  <c r="L20" i="1"/>
  <c r="P16" i="1" l="1"/>
  <c r="P15" i="1"/>
  <c r="D17" i="1"/>
</calcChain>
</file>

<file path=xl/sharedStrings.xml><?xml version="1.0" encoding="utf-8"?>
<sst xmlns="http://schemas.openxmlformats.org/spreadsheetml/2006/main" count="68" uniqueCount="58">
  <si>
    <t>UW Verified</t>
  </si>
  <si>
    <t>Experience Verification For:</t>
  </si>
  <si>
    <t>HUD-1</t>
  </si>
  <si>
    <t>Warranty Deed</t>
  </si>
  <si>
    <t>Entity on Title</t>
  </si>
  <si>
    <t>Pass</t>
  </si>
  <si>
    <t>Fail</t>
  </si>
  <si>
    <t>Other</t>
  </si>
  <si>
    <t>ABC LLC / John Doe</t>
  </si>
  <si>
    <t>RealtyTrac</t>
  </si>
  <si>
    <t>Name</t>
  </si>
  <si>
    <t>Role</t>
  </si>
  <si>
    <t>LA</t>
  </si>
  <si>
    <t>UW</t>
  </si>
  <si>
    <t>Date Verified</t>
  </si>
  <si>
    <t>Deal #</t>
  </si>
  <si>
    <t>Address</t>
  </si>
  <si>
    <t>Acquisition Date</t>
  </si>
  <si>
    <t>Acquisition Price</t>
  </si>
  <si>
    <t>example</t>
  </si>
  <si>
    <t>123 example st., San Francisco, CA, 94105</t>
  </si>
  <si>
    <t xml:space="preserve">Notes </t>
  </si>
  <si>
    <t>Instructions</t>
  </si>
  <si>
    <t>Avg. Sale Price</t>
  </si>
  <si>
    <t>Avg. Purchase Price</t>
  </si>
  <si>
    <t>Avg. Flip Time (Months)</t>
  </si>
  <si>
    <t>LA Verified Purchase</t>
  </si>
  <si>
    <t>LA Verified Sale</t>
  </si>
  <si>
    <t>PSA</t>
  </si>
  <si>
    <t>1) Enter the Guarantor's name in cell C12; if multiple guarantors' experience will be used, create a separate file for each.</t>
  </si>
  <si>
    <t>3) The guarantor must have been a member/shareholder of the entity on title.  Provide ownership documentation for each unique entity used below.</t>
  </si>
  <si>
    <t>Renovation Cost</t>
  </si>
  <si>
    <t>4) Use the Notes column to provide any explanation you feel is valuable (nature of the deal, reason for an issue in the numbers, etc.).</t>
  </si>
  <si>
    <t>UW Notes</t>
  </si>
  <si>
    <t>Deal Type</t>
  </si>
  <si>
    <t>Wholesale</t>
  </si>
  <si>
    <t>Short Term Rental</t>
  </si>
  <si>
    <t>Long Term Rental</t>
  </si>
  <si>
    <t>New Construction</t>
  </si>
  <si>
    <t>Fix &amp; Flip</t>
  </si>
  <si>
    <t>Cost:Sale Price</t>
  </si>
  <si>
    <t>Disposition &lt; 7 days</t>
  </si>
  <si>
    <t>Aged &gt; 3Yrs</t>
  </si>
  <si>
    <t>Submission Date</t>
  </si>
  <si>
    <t>County Records</t>
  </si>
  <si>
    <t>Avg. Reno Cost</t>
  </si>
  <si>
    <t>Flip Time (Mos.)</t>
  </si>
  <si>
    <t>5) Tan cells are for SkyBeam Capital use only</t>
  </si>
  <si>
    <t>Disposition/Refinance Date</t>
  </si>
  <si>
    <t>Disposition Price/Refi Appraisal</t>
  </si>
  <si>
    <t>Sale or Refi</t>
  </si>
  <si>
    <t>Sold</t>
  </si>
  <si>
    <t>Refinanced</t>
  </si>
  <si>
    <t>6) Provide a copy of the current lease for any Long Term Rental or listing site link for Short Term Rental.</t>
  </si>
  <si>
    <t>Lease</t>
  </si>
  <si>
    <t>Sold or Refinanced?</t>
  </si>
  <si>
    <t>Still Owned</t>
  </si>
  <si>
    <t>2) Enter deal information requested on each line as example indicates.  Properties must have been owned at least 7 days to be used.  Only use properties owned in last 3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</si>
</sst>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;[Red]\-&quot;$&quot;#,##0"/>
    <numFmt numFmtId="165" formatCode="_-* #,##0.00_-;\-* #,##0.00_-;_-* &quot;-&quot;??_-;_-@_-"/>
    <numFmt numFmtId="166" formatCode="_(&quot;$&quot;* #,##0_);_(&quot;$&quot;* \(#,##0\);_(&quot;$&quot;* &quot;-&quot;??_);_(@_)"/>
    <numFmt numFmtId="167" formatCode="&quot;$&quot;#,##0.00"/>
    <numFmt numFmtId="168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ill="1"/>
    <xf numFmtId="0" fontId="1" fillId="0" borderId="5" xfId="0" applyFont="1" applyBorder="1"/>
    <xf numFmtId="0" fontId="0" fillId="0" borderId="1" xfId="0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9" fontId="0" fillId="0" borderId="3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hidden="1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0" xfId="0" applyProtection="1"/>
    <xf numFmtId="14" fontId="1" fillId="2" borderId="1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9" fontId="0" fillId="0" borderId="0" xfId="0" applyNumberForma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 wrapText="1"/>
    </xf>
    <xf numFmtId="166" fontId="0" fillId="0" borderId="0" xfId="0" applyNumberFormat="1" applyFill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66" fontId="1" fillId="2" borderId="2" xfId="0" applyNumberFormat="1" applyFont="1" applyFill="1" applyBorder="1" applyAlignment="1" applyProtection="1">
      <alignment horizontal="center" vertical="center" wrapText="1"/>
    </xf>
    <xf numFmtId="9" fontId="1" fillId="5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2" fillId="4" borderId="3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4" fontId="2" fillId="4" borderId="0" xfId="0" applyNumberFormat="1" applyFont="1" applyFill="1" applyBorder="1" applyAlignment="1" applyProtection="1">
      <alignment horizontal="center"/>
    </xf>
    <xf numFmtId="166" fontId="2" fillId="4" borderId="0" xfId="0" applyNumberFormat="1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 wrapText="1"/>
    </xf>
    <xf numFmtId="0" fontId="2" fillId="0" borderId="0" xfId="0" applyFont="1" applyProtection="1"/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protection locked="0"/>
    </xf>
    <xf numFmtId="0" fontId="0" fillId="0" borderId="0" xfId="0" applyAlignment="1" applyProtection="1">
      <alignment horizontal="left"/>
    </xf>
    <xf numFmtId="168" fontId="0" fillId="0" borderId="0" xfId="0" applyNumberFormat="1" applyFill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7" fontId="0" fillId="0" borderId="0" xfId="0" applyNumberFormat="1" applyProtection="1"/>
    <xf numFmtId="14" fontId="0" fillId="0" borderId="0" xfId="0" applyNumberFormat="1" applyBorder="1" applyAlignment="1" applyProtection="1">
      <alignment horizontal="center"/>
    </xf>
    <xf numFmtId="14" fontId="0" fillId="0" borderId="5" xfId="0" applyNumberFormat="1" applyBorder="1" applyAlignment="1" applyProtection="1">
      <alignment horizontal="center"/>
    </xf>
    <xf numFmtId="0" fontId="1" fillId="6" borderId="0" xfId="0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14" fontId="0" fillId="6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/>
    <xf numFmtId="9" fontId="0" fillId="0" borderId="4" xfId="0" applyNumberFormat="1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14" fontId="0" fillId="0" borderId="0" xfId="0" applyNumberFormat="1" applyFill="1" applyAlignment="1" applyProtection="1">
      <alignment horizontal="left"/>
    </xf>
    <xf numFmtId="0" fontId="0" fillId="0" borderId="0" xfId="0" applyAlignment="1">
      <alignment horizontal="left"/>
    </xf>
    <xf numFmtId="9" fontId="1" fillId="5" borderId="0" xfId="0" applyNumberFormat="1" applyFont="1" applyFill="1" applyBorder="1" applyAlignment="1" applyProtection="1">
      <alignment horizontal="center" vertical="center" wrapText="1"/>
    </xf>
    <xf numFmtId="9" fontId="2" fillId="4" borderId="0" xfId="419" applyFont="1" applyFill="1" applyBorder="1" applyAlignment="1" applyProtection="1">
      <alignment horizontal="center"/>
    </xf>
    <xf numFmtId="9" fontId="0" fillId="0" borderId="0" xfId="0" applyNumberFormat="1" applyBorder="1" applyAlignment="1" applyProtection="1">
      <alignment horizontal="center"/>
      <protection locked="0"/>
    </xf>
    <xf numFmtId="9" fontId="0" fillId="0" borderId="0" xfId="0" applyNumberFormat="1" applyBorder="1" applyProtection="1">
      <protection locked="0"/>
    </xf>
    <xf numFmtId="9" fontId="0" fillId="0" borderId="5" xfId="0" applyNumberFormat="1" applyBorder="1" applyProtection="1">
      <protection locked="0"/>
    </xf>
    <xf numFmtId="166" fontId="0" fillId="0" borderId="0" xfId="3" applyNumberFormat="1" applyFont="1" applyBorder="1" applyAlignment="1" applyProtection="1">
      <alignment horizontal="center"/>
      <protection locked="0"/>
    </xf>
    <xf numFmtId="166" fontId="0" fillId="0" borderId="5" xfId="3" applyNumberFormat="1" applyFon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/>
    </xf>
    <xf numFmtId="0" fontId="0" fillId="3" borderId="8" xfId="0" applyFill="1" applyBorder="1"/>
    <xf numFmtId="168" fontId="0" fillId="3" borderId="9" xfId="0" applyNumberFormat="1" applyFill="1" applyBorder="1" applyAlignment="1" applyProtection="1">
      <alignment horizontal="center"/>
    </xf>
    <xf numFmtId="167" fontId="0" fillId="3" borderId="9" xfId="0" applyNumberFormat="1" applyFill="1" applyBorder="1" applyAlignment="1" applyProtection="1">
      <alignment horizontal="center"/>
    </xf>
    <xf numFmtId="0" fontId="0" fillId="3" borderId="11" xfId="0" applyFill="1" applyBorder="1"/>
    <xf numFmtId="168" fontId="0" fillId="3" borderId="1" xfId="0" applyNumberFormat="1" applyFill="1" applyBorder="1" applyAlignment="1" applyProtection="1">
      <alignment horizontal="center"/>
    </xf>
    <xf numFmtId="167" fontId="0" fillId="3" borderId="1" xfId="0" applyNumberFormat="1" applyFill="1" applyBorder="1" applyAlignment="1" applyProtection="1">
      <alignment horizontal="center"/>
    </xf>
    <xf numFmtId="0" fontId="0" fillId="3" borderId="13" xfId="0" applyFill="1" applyBorder="1"/>
    <xf numFmtId="168" fontId="0" fillId="3" borderId="14" xfId="0" applyNumberFormat="1" applyFill="1" applyBorder="1" applyAlignment="1" applyProtection="1">
      <alignment horizontal="center"/>
    </xf>
    <xf numFmtId="167" fontId="0" fillId="3" borderId="14" xfId="0" applyNumberFormat="1" applyFill="1" applyBorder="1" applyAlignment="1" applyProtection="1">
      <alignment horizontal="center"/>
    </xf>
    <xf numFmtId="165" fontId="2" fillId="0" borderId="0" xfId="156" applyFont="1" applyProtection="1"/>
    <xf numFmtId="0" fontId="0" fillId="0" borderId="0" xfId="0" applyFill="1" applyAlignment="1" applyProtection="1">
      <alignment horizontal="left"/>
    </xf>
    <xf numFmtId="0" fontId="2" fillId="4" borderId="3" xfId="0" applyFont="1" applyFill="1" applyBorder="1" applyAlignment="1" applyProtection="1">
      <alignment horizontal="left" wrapText="1"/>
    </xf>
    <xf numFmtId="9" fontId="0" fillId="0" borderId="3" xfId="0" applyNumberFormat="1" applyFill="1" applyBorder="1" applyAlignment="1" applyProtection="1">
      <alignment horizontal="left"/>
      <protection locked="0"/>
    </xf>
    <xf numFmtId="9" fontId="0" fillId="0" borderId="4" xfId="0" applyNumberFormat="1" applyFill="1" applyBorder="1" applyAlignment="1" applyProtection="1">
      <alignment horizontal="left"/>
      <protection locked="0"/>
    </xf>
    <xf numFmtId="14" fontId="0" fillId="7" borderId="0" xfId="0" applyNumberFormat="1" applyFill="1" applyAlignment="1" applyProtection="1">
      <alignment horizontal="left"/>
    </xf>
    <xf numFmtId="14" fontId="0" fillId="7" borderId="0" xfId="0" applyNumberFormat="1" applyFill="1" applyAlignment="1" applyProtection="1">
      <alignment horizontal="center"/>
    </xf>
    <xf numFmtId="166" fontId="0" fillId="7" borderId="0" xfId="0" applyNumberFormat="1" applyFill="1" applyAlignment="1" applyProtection="1">
      <alignment horizontal="center"/>
    </xf>
    <xf numFmtId="2" fontId="0" fillId="3" borderId="14" xfId="0" applyNumberFormat="1" applyFill="1" applyBorder="1" applyAlignment="1" applyProtection="1">
      <alignment horizontal="center"/>
    </xf>
    <xf numFmtId="2" fontId="0" fillId="3" borderId="15" xfId="0" applyNumberFormat="1" applyFill="1" applyBorder="1" applyAlignment="1" applyProtection="1">
      <alignment horizontal="center"/>
    </xf>
    <xf numFmtId="0" fontId="7" fillId="2" borderId="18" xfId="0" applyFont="1" applyFill="1" applyBorder="1" applyAlignment="1" applyProtection="1">
      <alignment horizontal="center" wrapText="1"/>
    </xf>
    <xf numFmtId="0" fontId="7" fillId="2" borderId="19" xfId="0" applyFont="1" applyFill="1" applyBorder="1" applyAlignment="1" applyProtection="1">
      <alignment horizontal="center" wrapText="1"/>
    </xf>
    <xf numFmtId="2" fontId="0" fillId="3" borderId="9" xfId="0" applyNumberFormat="1" applyFill="1" applyBorder="1" applyAlignment="1" applyProtection="1">
      <alignment horizontal="center"/>
    </xf>
    <xf numFmtId="2" fontId="0" fillId="3" borderId="10" xfId="0" applyNumberFormat="1" applyFill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</xf>
    <xf numFmtId="2" fontId="0" fillId="3" borderId="12" xfId="0" applyNumberFormat="1" applyFill="1" applyBorder="1" applyAlignment="1" applyProtection="1">
      <alignment horizontal="center"/>
    </xf>
  </cellXfs>
  <cellStyles count="420">
    <cellStyle name="Comma" xfId="156" builtinId="3"/>
    <cellStyle name="Currency" xfId="3" builtinId="4"/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Normal" xfId="0" builtinId="0"/>
    <cellStyle name="Percent" xfId="419" builtinId="5"/>
  </cellStyles>
  <dxfs count="37">
    <dxf>
      <fill>
        <patternFill>
          <bgColor theme="0" tint="-4.9989318521683403E-2"/>
        </patternFill>
      </fill>
    </dxf>
    <dxf>
      <fill>
        <patternFill>
          <bgColor rgb="FFFF9393"/>
        </patternFill>
      </fill>
    </dxf>
    <dxf>
      <fill>
        <patternFill>
          <fgColor rgb="FFFF8585"/>
          <bgColor rgb="FFFF9393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fgColor rgb="FFFF8585"/>
          <bgColor rgb="FFFF9393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rgb="FFFF8585"/>
          <bgColor rgb="FFFF9393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393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393"/>
        </patternFill>
      </fill>
    </dxf>
    <dxf>
      <font>
        <color theme="7" tint="0.79998168889431442"/>
      </font>
      <fill>
        <patternFill patternType="solid">
          <fgColor indexed="64"/>
          <bgColor theme="7" tint="0.79998168889431442"/>
        </patternFill>
      </fill>
    </dxf>
    <dxf>
      <font>
        <color theme="7" tint="0.79998168889431442"/>
      </font>
      <fill>
        <patternFill patternType="solid">
          <fgColor indexed="64"/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4"/>
  <colors>
    <mruColors>
      <color rgb="FFFF9393"/>
      <color rgb="FFFF6969"/>
      <color rgb="FFFF8585"/>
      <color rgb="FFFFA3A3"/>
      <color rgb="FFFF9B9B"/>
      <color rgb="FF317ABD"/>
      <color rgb="FF43682A"/>
      <color rgb="FFFFB5A3"/>
      <color rgb="FFFFA18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292101</xdr:colOff>
      <xdr:row>0</xdr:row>
      <xdr:rowOff>139700</xdr:rowOff>
    </xdr:from>
    <xdr:to>
      <xdr:col>2</xdr:col>
      <xdr:colOff>2387601</xdr:colOff>
      <xdr:row>8</xdr:row>
      <xdr:rowOff>134433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3A04-B770-43A0-8F72-5D8CA0047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526" y="139700"/>
          <a:ext cx="2098675" cy="1442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3:U50"/>
  <sheetViews>
    <sheetView showGridLines="0" tabSelected="1" workbookViewId="0">
      <selection activeCell="E6" sqref="E6"/>
    </sheetView>
  </sheetViews>
  <sheetFormatPr defaultColWidth="8.85546875" defaultRowHeight="15" x14ac:dyDescent="0.25"/>
  <cols>
    <col min="1" max="1" width="2.42578125" style="19" customWidth="1"/>
    <col min="2" max="2" width="8.140625" style="17" customWidth="1"/>
    <col min="3" max="3" width="36.5703125" style="17" customWidth="1"/>
    <col min="4" max="4" width="23.42578125" style="17" customWidth="1"/>
    <col min="5" max="5" width="16.5703125" style="17" customWidth="1"/>
    <col min="6" max="7" width="23.140625" style="38" customWidth="1"/>
    <col min="8" max="8" width="21.140625" style="38" bestFit="1" customWidth="1"/>
    <col min="9" max="9" width="20.140625" style="21" bestFit="1" customWidth="1"/>
    <col min="10" max="10" width="20.140625" style="21" customWidth="1"/>
    <col min="11" max="11" width="18.140625" style="21" customWidth="1"/>
    <col min="12" max="12" width="16.140625" style="21" customWidth="1"/>
    <col min="13" max="13" width="17.5703125" style="20" bestFit="1" customWidth="1"/>
    <col min="14" max="14" width="13.5703125" style="18" bestFit="1" customWidth="1"/>
    <col min="15" max="15" width="13.42578125" style="18" bestFit="1" customWidth="1"/>
    <col min="16" max="17" width="14.140625" style="19" customWidth="1"/>
    <col min="18" max="18" width="11.140625" style="19" customWidth="1"/>
    <col min="19" max="19" width="10.85546875" style="19" hidden="1" customWidth="1"/>
    <col min="20" max="21" width="8.85546875" style="19" hidden="1" customWidth="1"/>
    <col min="22" max="16384" width="8.85546875" style="19"/>
  </cols>
  <sheetData>
    <row r="3" spans="2:19" x14ac:dyDescent="0.25">
      <c r="E3" s="22" t="s">
        <v>22</v>
      </c>
    </row>
    <row r="4" spans="2:19" x14ac:dyDescent="0.25">
      <c r="E4" s="56" t="s">
        <v>29</v>
      </c>
    </row>
    <row r="5" spans="2:19" x14ac:dyDescent="0.25">
      <c r="E5" s="82" t="s">
        <v>57</v>
      </c>
      <c r="F5" s="83"/>
      <c r="G5" s="83"/>
      <c r="H5" s="83"/>
      <c r="I5" s="84"/>
      <c r="J5" s="84"/>
      <c r="K5" s="84"/>
      <c r="L5" s="84"/>
    </row>
    <row r="6" spans="2:19" x14ac:dyDescent="0.25">
      <c r="E6" s="56" t="s">
        <v>30</v>
      </c>
    </row>
    <row r="7" spans="2:19" x14ac:dyDescent="0.25">
      <c r="E7" s="56" t="s">
        <v>32</v>
      </c>
    </row>
    <row r="8" spans="2:19" x14ac:dyDescent="0.25">
      <c r="E8" s="78" t="s">
        <v>47</v>
      </c>
      <c r="F8" s="56"/>
      <c r="G8" s="56"/>
    </row>
    <row r="9" spans="2:19" x14ac:dyDescent="0.25">
      <c r="E9" s="78" t="s">
        <v>53</v>
      </c>
      <c r="F9" s="56"/>
      <c r="G9" s="56"/>
    </row>
    <row r="10" spans="2:19" s="15" customFormat="1" x14ac:dyDescent="0.25">
      <c r="B10" s="12"/>
      <c r="C10" s="12"/>
      <c r="D10"/>
      <c r="E10"/>
      <c r="F10" s="57"/>
      <c r="G10" s="57"/>
      <c r="H10"/>
      <c r="I10"/>
      <c r="J10"/>
      <c r="K10" s="14"/>
    </row>
    <row r="11" spans="2:19" s="15" customFormat="1" x14ac:dyDescent="0.25">
      <c r="B11" s="12"/>
      <c r="C11" s="16" t="s">
        <v>1</v>
      </c>
      <c r="D11" s="16" t="s">
        <v>43</v>
      </c>
      <c r="E11"/>
      <c r="F11"/>
      <c r="G11"/>
      <c r="H11"/>
      <c r="I11"/>
      <c r="J11"/>
      <c r="S11" s="53"/>
    </row>
    <row r="12" spans="2:19" s="15" customFormat="1" ht="15.75" thickBot="1" x14ac:dyDescent="0.3">
      <c r="B12" s="12"/>
      <c r="C12" s="52"/>
      <c r="D12" s="65"/>
      <c r="E12"/>
      <c r="F12"/>
      <c r="G12"/>
      <c r="H12"/>
      <c r="I12"/>
      <c r="J12"/>
    </row>
    <row r="13" spans="2:19" s="15" customFormat="1" ht="14.45" customHeight="1" thickBot="1" x14ac:dyDescent="0.3">
      <c r="B13" s="12"/>
      <c r="C13" s="17"/>
      <c r="D13"/>
      <c r="E13"/>
      <c r="F13"/>
      <c r="G13"/>
      <c r="H13"/>
      <c r="I13"/>
      <c r="J13"/>
      <c r="L13" s="66" t="s">
        <v>34</v>
      </c>
      <c r="M13" s="66" t="s">
        <v>24</v>
      </c>
      <c r="N13" s="66" t="s">
        <v>45</v>
      </c>
      <c r="O13" s="67" t="s">
        <v>23</v>
      </c>
      <c r="P13" s="87" t="s">
        <v>25</v>
      </c>
      <c r="Q13" s="88"/>
    </row>
    <row r="14" spans="2:19" s="15" customFormat="1" x14ac:dyDescent="0.25">
      <c r="B14" s="12"/>
      <c r="C14" s="21"/>
      <c r="D14"/>
      <c r="E14"/>
      <c r="F14"/>
      <c r="G14"/>
      <c r="H14"/>
      <c r="I14"/>
      <c r="J14"/>
      <c r="L14" s="68" t="s">
        <v>35</v>
      </c>
      <c r="M14" s="69" t="e">
        <f>AVERAGEIF($E$21:$E$50,L14,Acquisition_Price)</f>
        <v>#DIV/0!</v>
      </c>
      <c r="N14" s="69" t="e">
        <f>AVERAGEIF($E$21:$E$50,L14,$J$21:$J$50)</f>
        <v>#DIV/0!</v>
      </c>
      <c r="O14" s="70" t="e">
        <f>AVERAGEIF($E$21:$E$50,L14,Disposition_Price)</f>
        <v>#DIV/0!</v>
      </c>
      <c r="P14" s="89" t="e">
        <f>AVERAGEIF($E$21:$E$50,L14,$U$21:$U$50)</f>
        <v>#DIV/0!</v>
      </c>
      <c r="Q14" s="90"/>
      <c r="R14" s="41"/>
    </row>
    <row r="15" spans="2:19" s="15" customFormat="1" x14ac:dyDescent="0.25">
      <c r="B15" s="22" t="s">
        <v>11</v>
      </c>
      <c r="C15" s="22" t="s">
        <v>10</v>
      </c>
      <c r="D15" s="16" t="s">
        <v>14</v>
      </c>
      <c r="E15"/>
      <c r="F15"/>
      <c r="G15"/>
      <c r="H15"/>
      <c r="I15" s="47"/>
      <c r="J15" s="47"/>
      <c r="K15" s="48"/>
      <c r="L15" s="71" t="s">
        <v>39</v>
      </c>
      <c r="M15" s="72" t="e">
        <f>AVERAGEIF($E$21:$E$50,L15,Acquisition_Price)</f>
        <v>#DIV/0!</v>
      </c>
      <c r="N15" s="72" t="e">
        <f>AVERAGEIF($E$21:$E$50,L15,$J$21:$J$50)</f>
        <v>#DIV/0!</v>
      </c>
      <c r="O15" s="73" t="e">
        <f>AVERAGEIF($E$21:$E$50,L15,Disposition_Price)</f>
        <v>#DIV/0!</v>
      </c>
      <c r="P15" s="91" t="e">
        <f>AVERAGEIF($E$21:$E$50,L15,$U$21:$U$50)</f>
        <v>#DIV/0!</v>
      </c>
      <c r="Q15" s="92"/>
      <c r="R15" s="42"/>
    </row>
    <row r="16" spans="2:19" s="15" customFormat="1" ht="15.75" thickBot="1" x14ac:dyDescent="0.3">
      <c r="B16" s="23" t="s">
        <v>12</v>
      </c>
      <c r="C16" s="3"/>
      <c r="D16" s="4"/>
      <c r="E16"/>
      <c r="F16"/>
      <c r="G16"/>
      <c r="H16"/>
      <c r="I16" s="49"/>
      <c r="J16" s="49"/>
      <c r="K16" s="51"/>
      <c r="L16" s="74" t="s">
        <v>38</v>
      </c>
      <c r="M16" s="75" t="e">
        <f>AVERAGEIF($E$21:$E$50,L16,Acquisition_Price)</f>
        <v>#DIV/0!</v>
      </c>
      <c r="N16" s="75" t="e">
        <f>AVERAGEIF($E$21:$E$50,L16,$J$21:$J$50)</f>
        <v>#DIV/0!</v>
      </c>
      <c r="O16" s="76" t="e">
        <f>AVERAGEIF($E$21:$E$50,L16,Disposition_Price)</f>
        <v>#DIV/0!</v>
      </c>
      <c r="P16" s="85" t="e">
        <f>AVERAGEIF($E$21:$E$50,L16,$U$21:$U$50)</f>
        <v>#DIV/0!</v>
      </c>
      <c r="Q16" s="86"/>
      <c r="R16" s="42"/>
    </row>
    <row r="17" spans="2:21" s="15" customFormat="1" x14ac:dyDescent="0.25">
      <c r="B17" s="23" t="s">
        <v>13</v>
      </c>
      <c r="C17" s="3"/>
      <c r="D17" s="11" t="b">
        <f>IF(ISNUMBER(LA_Date_Verified),LA_Date_Verified)</f>
        <v>0</v>
      </c>
      <c r="E17"/>
      <c r="F17"/>
      <c r="G17"/>
      <c r="H17"/>
      <c r="I17" s="49"/>
      <c r="J17" s="49"/>
      <c r="K17" s="50"/>
      <c r="L17" s="50"/>
      <c r="M17" s="50"/>
      <c r="N17" s="50"/>
      <c r="O17" s="50"/>
      <c r="P17" s="50"/>
      <c r="Q17" s="50"/>
      <c r="R17" s="42"/>
    </row>
    <row r="18" spans="2:21" s="15" customFormat="1" x14ac:dyDescent="0.25">
      <c r="B18" s="12"/>
      <c r="C18" s="12"/>
      <c r="D18" s="12"/>
      <c r="E18" s="12"/>
      <c r="F18" s="13"/>
      <c r="G18" s="13"/>
      <c r="H18" s="13"/>
      <c r="I18" s="14"/>
      <c r="J18" s="14"/>
      <c r="K18" s="14"/>
      <c r="L18" s="14"/>
      <c r="M18" s="44"/>
      <c r="N18" s="44"/>
      <c r="O18" s="44"/>
      <c r="P18" s="44"/>
      <c r="Q18" s="44"/>
      <c r="R18" s="41"/>
    </row>
    <row r="19" spans="2:21" s="29" customFormat="1" ht="36.6" customHeight="1" x14ac:dyDescent="0.25">
      <c r="B19" s="24" t="s">
        <v>15</v>
      </c>
      <c r="C19" s="25" t="s">
        <v>16</v>
      </c>
      <c r="D19" s="25" t="s">
        <v>4</v>
      </c>
      <c r="E19" s="25" t="s">
        <v>34</v>
      </c>
      <c r="F19" s="26" t="s">
        <v>17</v>
      </c>
      <c r="G19" s="26" t="s">
        <v>55</v>
      </c>
      <c r="H19" s="26" t="s">
        <v>48</v>
      </c>
      <c r="I19" s="27" t="s">
        <v>18</v>
      </c>
      <c r="J19" s="27" t="s">
        <v>31</v>
      </c>
      <c r="K19" s="27" t="s">
        <v>49</v>
      </c>
      <c r="L19" s="27" t="s">
        <v>40</v>
      </c>
      <c r="M19" s="24" t="s">
        <v>21</v>
      </c>
      <c r="N19" s="28" t="s">
        <v>26</v>
      </c>
      <c r="O19" s="28" t="s">
        <v>27</v>
      </c>
      <c r="P19" s="28" t="s">
        <v>0</v>
      </c>
      <c r="Q19" s="58" t="s">
        <v>33</v>
      </c>
      <c r="R19" s="43"/>
      <c r="S19" s="29" t="s">
        <v>41</v>
      </c>
      <c r="T19" s="29" t="s">
        <v>42</v>
      </c>
      <c r="U19" s="29" t="s">
        <v>46</v>
      </c>
    </row>
    <row r="20" spans="2:21" s="35" customFormat="1" x14ac:dyDescent="0.25">
      <c r="B20" s="30" t="s">
        <v>19</v>
      </c>
      <c r="C20" s="31" t="s">
        <v>20</v>
      </c>
      <c r="D20" s="31" t="s">
        <v>8</v>
      </c>
      <c r="E20" s="31" t="s">
        <v>39</v>
      </c>
      <c r="F20" s="32">
        <v>41376</v>
      </c>
      <c r="G20" s="32" t="s">
        <v>51</v>
      </c>
      <c r="H20" s="32">
        <v>41532</v>
      </c>
      <c r="I20" s="33">
        <v>180527</v>
      </c>
      <c r="J20" s="33">
        <v>10250</v>
      </c>
      <c r="K20" s="33">
        <v>225000</v>
      </c>
      <c r="L20" s="59">
        <f>IF(K20&lt;&gt;0,SUM(I20,J20)/K20,"")</f>
        <v>0.84789777777777775</v>
      </c>
      <c r="M20" s="34"/>
      <c r="N20" s="34"/>
      <c r="O20" s="34"/>
      <c r="P20" s="34"/>
      <c r="Q20" s="79"/>
      <c r="R20" s="15"/>
      <c r="S20" s="15">
        <f t="shared" ref="S20:S50" si="0">IF(C20="","",IF(H20-F20&lt;7,0,1))</f>
        <v>1</v>
      </c>
      <c r="T20" s="15" t="e">
        <f>IF(ISBLANK($F20),1,IF(DATEDIF($F20,$D$12,"M")&gt;=36,2,3))</f>
        <v>#NUM!</v>
      </c>
      <c r="U20" s="77">
        <f t="shared" ref="U20:U50" si="1">IF(C20="","",_xlfn.DAYS(H20,F20)/30.5)</f>
        <v>5.1147540983606561</v>
      </c>
    </row>
    <row r="21" spans="2:21" s="15" customFormat="1" x14ac:dyDescent="0.25">
      <c r="B21" s="36">
        <v>1</v>
      </c>
      <c r="C21" s="40"/>
      <c r="D21" s="39"/>
      <c r="E21" s="39"/>
      <c r="F21" s="45"/>
      <c r="G21" s="45"/>
      <c r="H21" s="45"/>
      <c r="I21" s="63"/>
      <c r="J21" s="63"/>
      <c r="K21" s="63"/>
      <c r="L21" s="60" t="str">
        <f t="shared" ref="L21:L50" si="2">IF(K21&lt;&gt;0,SUM(I21,J21)/K21,"")</f>
        <v/>
      </c>
      <c r="M21" s="8"/>
      <c r="N21" s="5"/>
      <c r="O21" s="5"/>
      <c r="P21" s="5"/>
      <c r="Q21" s="80"/>
      <c r="S21" s="15" t="str">
        <f t="shared" si="0"/>
        <v/>
      </c>
      <c r="T21" s="15">
        <f>IF(ISBLANK($F21),1,IF(DATEDIF($F21,$D$12,"M")&gt;=36,2,3))</f>
        <v>1</v>
      </c>
      <c r="U21" s="77" t="str">
        <f t="shared" si="1"/>
        <v/>
      </c>
    </row>
    <row r="22" spans="2:21" s="15" customFormat="1" x14ac:dyDescent="0.25">
      <c r="B22" s="36">
        <v>2</v>
      </c>
      <c r="C22" s="40"/>
      <c r="D22" s="39"/>
      <c r="E22" s="39"/>
      <c r="F22" s="45"/>
      <c r="G22" s="45"/>
      <c r="H22" s="45"/>
      <c r="I22" s="63"/>
      <c r="J22" s="63"/>
      <c r="K22" s="63"/>
      <c r="L22" s="60" t="str">
        <f t="shared" si="2"/>
        <v/>
      </c>
      <c r="M22" s="8"/>
      <c r="N22" s="5"/>
      <c r="O22" s="5"/>
      <c r="P22" s="5"/>
      <c r="Q22" s="80"/>
      <c r="S22" s="15" t="str">
        <f t="shared" si="0"/>
        <v/>
      </c>
      <c r="T22" s="15">
        <f t="shared" ref="T22:T50" si="3">IF(ISBLANK($F22),1,IF(DATEDIF($F22,$D$12,"M")&gt;=36,2,3))</f>
        <v>1</v>
      </c>
      <c r="U22" s="77" t="str">
        <f t="shared" si="1"/>
        <v/>
      </c>
    </row>
    <row r="23" spans="2:21" s="15" customFormat="1" x14ac:dyDescent="0.25">
      <c r="B23" s="36">
        <v>3</v>
      </c>
      <c r="C23" s="40"/>
      <c r="D23" s="39"/>
      <c r="E23" s="39"/>
      <c r="F23" s="45"/>
      <c r="G23" s="45"/>
      <c r="H23" s="45"/>
      <c r="I23" s="63"/>
      <c r="J23" s="63"/>
      <c r="K23" s="63"/>
      <c r="L23" s="60" t="str">
        <f t="shared" si="2"/>
        <v/>
      </c>
      <c r="M23" s="8"/>
      <c r="N23" s="5"/>
      <c r="O23" s="5"/>
      <c r="P23" s="5"/>
      <c r="Q23" s="80"/>
      <c r="S23" s="15" t="str">
        <f t="shared" si="0"/>
        <v/>
      </c>
      <c r="T23" s="15">
        <f t="shared" si="3"/>
        <v>1</v>
      </c>
      <c r="U23" s="77" t="str">
        <f t="shared" si="1"/>
        <v/>
      </c>
    </row>
    <row r="24" spans="2:21" s="15" customFormat="1" x14ac:dyDescent="0.25">
      <c r="B24" s="36">
        <v>4</v>
      </c>
      <c r="C24" s="40"/>
      <c r="D24" s="39"/>
      <c r="E24" s="39"/>
      <c r="F24" s="45"/>
      <c r="G24" s="45"/>
      <c r="H24" s="45"/>
      <c r="I24" s="63"/>
      <c r="J24" s="63"/>
      <c r="K24" s="63"/>
      <c r="L24" s="60" t="str">
        <f t="shared" si="2"/>
        <v/>
      </c>
      <c r="M24" s="8"/>
      <c r="N24" s="5"/>
      <c r="O24" s="5"/>
      <c r="P24" s="5"/>
      <c r="Q24" s="80"/>
      <c r="S24" s="15" t="str">
        <f t="shared" si="0"/>
        <v/>
      </c>
      <c r="T24" s="15">
        <f t="shared" si="3"/>
        <v>1</v>
      </c>
      <c r="U24" s="77" t="str">
        <f t="shared" si="1"/>
        <v/>
      </c>
    </row>
    <row r="25" spans="2:21" s="15" customFormat="1" x14ac:dyDescent="0.25">
      <c r="B25" s="36">
        <v>5</v>
      </c>
      <c r="C25" s="40"/>
      <c r="D25" s="39"/>
      <c r="E25" s="39"/>
      <c r="F25" s="45"/>
      <c r="G25" s="45"/>
      <c r="H25" s="45"/>
      <c r="I25" s="63"/>
      <c r="J25" s="63"/>
      <c r="K25" s="63"/>
      <c r="L25" s="60" t="str">
        <f t="shared" si="2"/>
        <v/>
      </c>
      <c r="M25" s="8"/>
      <c r="N25" s="5"/>
      <c r="O25" s="5"/>
      <c r="P25" s="5"/>
      <c r="Q25" s="80"/>
      <c r="S25" s="15" t="str">
        <f t="shared" si="0"/>
        <v/>
      </c>
      <c r="T25" s="15">
        <f t="shared" si="3"/>
        <v>1</v>
      </c>
      <c r="U25" s="77" t="str">
        <f t="shared" si="1"/>
        <v/>
      </c>
    </row>
    <row r="26" spans="2:21" s="15" customFormat="1" x14ac:dyDescent="0.25">
      <c r="B26" s="36">
        <v>6</v>
      </c>
      <c r="C26" s="40"/>
      <c r="D26" s="39"/>
      <c r="E26" s="39"/>
      <c r="F26" s="45"/>
      <c r="G26" s="45"/>
      <c r="H26" s="45"/>
      <c r="I26" s="63"/>
      <c r="J26" s="63"/>
      <c r="K26" s="63"/>
      <c r="L26" s="60" t="str">
        <f t="shared" si="2"/>
        <v/>
      </c>
      <c r="M26" s="8"/>
      <c r="N26" s="5"/>
      <c r="O26" s="5"/>
      <c r="P26" s="5"/>
      <c r="Q26" s="80"/>
      <c r="S26" s="15" t="str">
        <f t="shared" si="0"/>
        <v/>
      </c>
      <c r="T26" s="15">
        <f t="shared" si="3"/>
        <v>1</v>
      </c>
      <c r="U26" s="77" t="str">
        <f t="shared" si="1"/>
        <v/>
      </c>
    </row>
    <row r="27" spans="2:21" s="15" customFormat="1" x14ac:dyDescent="0.25">
      <c r="B27" s="36">
        <v>7</v>
      </c>
      <c r="C27" s="40"/>
      <c r="D27" s="39"/>
      <c r="E27" s="39"/>
      <c r="F27" s="45"/>
      <c r="G27" s="45"/>
      <c r="H27" s="45"/>
      <c r="I27" s="63"/>
      <c r="J27" s="63"/>
      <c r="K27" s="63"/>
      <c r="L27" s="60" t="str">
        <f t="shared" si="2"/>
        <v/>
      </c>
      <c r="M27" s="8"/>
      <c r="N27" s="5"/>
      <c r="O27" s="5"/>
      <c r="P27" s="5"/>
      <c r="Q27" s="80"/>
      <c r="S27" s="15" t="str">
        <f t="shared" si="0"/>
        <v/>
      </c>
      <c r="T27" s="15">
        <f t="shared" si="3"/>
        <v>1</v>
      </c>
      <c r="U27" s="77" t="str">
        <f t="shared" si="1"/>
        <v/>
      </c>
    </row>
    <row r="28" spans="2:21" s="15" customFormat="1" x14ac:dyDescent="0.25">
      <c r="B28" s="36">
        <v>8</v>
      </c>
      <c r="C28" s="40"/>
      <c r="D28" s="39"/>
      <c r="E28" s="39"/>
      <c r="F28" s="45"/>
      <c r="G28" s="45"/>
      <c r="H28" s="45"/>
      <c r="I28" s="63"/>
      <c r="J28" s="63"/>
      <c r="K28" s="63"/>
      <c r="L28" s="60" t="str">
        <f t="shared" si="2"/>
        <v/>
      </c>
      <c r="M28" s="8"/>
      <c r="N28" s="5"/>
      <c r="O28" s="5"/>
      <c r="P28" s="5"/>
      <c r="Q28" s="80"/>
      <c r="S28" s="15" t="str">
        <f t="shared" si="0"/>
        <v/>
      </c>
      <c r="T28" s="15">
        <f t="shared" si="3"/>
        <v>1</v>
      </c>
      <c r="U28" s="77" t="str">
        <f t="shared" si="1"/>
        <v/>
      </c>
    </row>
    <row r="29" spans="2:21" s="15" customFormat="1" x14ac:dyDescent="0.25">
      <c r="B29" s="36">
        <v>9</v>
      </c>
      <c r="C29" s="40"/>
      <c r="D29" s="39"/>
      <c r="E29" s="39"/>
      <c r="F29" s="45"/>
      <c r="G29" s="45"/>
      <c r="H29" s="45"/>
      <c r="I29" s="63"/>
      <c r="J29" s="63"/>
      <c r="K29" s="63"/>
      <c r="L29" s="60" t="str">
        <f t="shared" si="2"/>
        <v/>
      </c>
      <c r="M29" s="8"/>
      <c r="N29" s="5"/>
      <c r="O29" s="5"/>
      <c r="P29" s="5"/>
      <c r="Q29" s="80"/>
      <c r="S29" s="15" t="str">
        <f t="shared" si="0"/>
        <v/>
      </c>
      <c r="T29" s="15">
        <f t="shared" si="3"/>
        <v>1</v>
      </c>
      <c r="U29" s="77" t="str">
        <f t="shared" si="1"/>
        <v/>
      </c>
    </row>
    <row r="30" spans="2:21" s="15" customFormat="1" x14ac:dyDescent="0.25">
      <c r="B30" s="36">
        <v>10</v>
      </c>
      <c r="C30" s="40"/>
      <c r="D30" s="39"/>
      <c r="E30" s="39"/>
      <c r="F30" s="45"/>
      <c r="G30" s="45"/>
      <c r="H30" s="45"/>
      <c r="I30" s="63"/>
      <c r="J30" s="63"/>
      <c r="K30" s="63"/>
      <c r="L30" s="60" t="str">
        <f t="shared" si="2"/>
        <v/>
      </c>
      <c r="M30" s="8"/>
      <c r="N30" s="5"/>
      <c r="O30" s="5"/>
      <c r="P30" s="5"/>
      <c r="Q30" s="80"/>
      <c r="S30" s="15" t="str">
        <f t="shared" si="0"/>
        <v/>
      </c>
      <c r="T30" s="15">
        <f t="shared" si="3"/>
        <v>1</v>
      </c>
      <c r="U30" s="77" t="str">
        <f t="shared" si="1"/>
        <v/>
      </c>
    </row>
    <row r="31" spans="2:21" s="15" customFormat="1" x14ac:dyDescent="0.25">
      <c r="B31" s="36">
        <v>11</v>
      </c>
      <c r="C31" s="40"/>
      <c r="D31" s="39"/>
      <c r="E31" s="39"/>
      <c r="F31" s="45"/>
      <c r="G31" s="45"/>
      <c r="H31" s="45"/>
      <c r="I31" s="63"/>
      <c r="J31" s="63"/>
      <c r="K31" s="63"/>
      <c r="L31" s="60" t="str">
        <f t="shared" si="2"/>
        <v/>
      </c>
      <c r="M31" s="8"/>
      <c r="N31" s="5"/>
      <c r="O31" s="5"/>
      <c r="P31" s="5"/>
      <c r="Q31" s="80"/>
      <c r="S31" s="15" t="str">
        <f t="shared" si="0"/>
        <v/>
      </c>
      <c r="T31" s="15">
        <f t="shared" si="3"/>
        <v>1</v>
      </c>
      <c r="U31" s="77" t="str">
        <f t="shared" si="1"/>
        <v/>
      </c>
    </row>
    <row r="32" spans="2:21" s="15" customFormat="1" x14ac:dyDescent="0.25">
      <c r="B32" s="36">
        <v>12</v>
      </c>
      <c r="C32" s="40"/>
      <c r="D32" s="39"/>
      <c r="E32" s="39"/>
      <c r="F32" s="45"/>
      <c r="G32" s="45"/>
      <c r="H32" s="45"/>
      <c r="I32" s="63"/>
      <c r="J32" s="63"/>
      <c r="K32" s="63"/>
      <c r="L32" s="60" t="str">
        <f t="shared" si="2"/>
        <v/>
      </c>
      <c r="M32" s="8"/>
      <c r="N32" s="5"/>
      <c r="O32" s="5"/>
      <c r="P32" s="5"/>
      <c r="Q32" s="80"/>
      <c r="S32" s="15" t="str">
        <f t="shared" si="0"/>
        <v/>
      </c>
      <c r="T32" s="15">
        <f t="shared" si="3"/>
        <v>1</v>
      </c>
      <c r="U32" s="77" t="str">
        <f t="shared" si="1"/>
        <v/>
      </c>
    </row>
    <row r="33" spans="2:21" s="15" customFormat="1" x14ac:dyDescent="0.25">
      <c r="B33" s="36">
        <v>13</v>
      </c>
      <c r="C33" s="40"/>
      <c r="D33" s="39"/>
      <c r="E33" s="39"/>
      <c r="F33" s="45"/>
      <c r="G33" s="45"/>
      <c r="H33" s="45"/>
      <c r="I33" s="63"/>
      <c r="J33" s="63"/>
      <c r="K33" s="63"/>
      <c r="L33" s="60" t="str">
        <f t="shared" si="2"/>
        <v/>
      </c>
      <c r="M33" s="8"/>
      <c r="N33" s="5"/>
      <c r="O33" s="5"/>
      <c r="P33" s="5"/>
      <c r="Q33" s="80"/>
      <c r="S33" s="15" t="str">
        <f t="shared" si="0"/>
        <v/>
      </c>
      <c r="T33" s="15">
        <f t="shared" si="3"/>
        <v>1</v>
      </c>
      <c r="U33" s="77" t="str">
        <f t="shared" si="1"/>
        <v/>
      </c>
    </row>
    <row r="34" spans="2:21" s="15" customFormat="1" x14ac:dyDescent="0.25">
      <c r="B34" s="36">
        <v>14</v>
      </c>
      <c r="C34" s="40"/>
      <c r="D34" s="39"/>
      <c r="E34" s="39"/>
      <c r="F34" s="45"/>
      <c r="G34" s="45"/>
      <c r="H34" s="45"/>
      <c r="I34" s="63"/>
      <c r="J34" s="63"/>
      <c r="K34" s="63"/>
      <c r="L34" s="60" t="str">
        <f t="shared" si="2"/>
        <v/>
      </c>
      <c r="M34" s="8"/>
      <c r="N34" s="5"/>
      <c r="O34" s="5"/>
      <c r="P34" s="5"/>
      <c r="Q34" s="80"/>
      <c r="S34" s="15" t="str">
        <f t="shared" si="0"/>
        <v/>
      </c>
      <c r="T34" s="15">
        <f t="shared" si="3"/>
        <v>1</v>
      </c>
      <c r="U34" s="77" t="str">
        <f t="shared" si="1"/>
        <v/>
      </c>
    </row>
    <row r="35" spans="2:21" s="15" customFormat="1" x14ac:dyDescent="0.25">
      <c r="B35" s="36">
        <v>15</v>
      </c>
      <c r="C35" s="40"/>
      <c r="D35" s="39"/>
      <c r="E35" s="39"/>
      <c r="F35" s="45"/>
      <c r="G35" s="45"/>
      <c r="H35" s="45"/>
      <c r="I35" s="63"/>
      <c r="J35" s="63"/>
      <c r="K35" s="63"/>
      <c r="L35" s="60" t="str">
        <f t="shared" si="2"/>
        <v/>
      </c>
      <c r="M35" s="8"/>
      <c r="N35" s="5"/>
      <c r="O35" s="5"/>
      <c r="P35" s="5"/>
      <c r="Q35" s="80"/>
      <c r="S35" s="15" t="str">
        <f t="shared" si="0"/>
        <v/>
      </c>
      <c r="T35" s="15">
        <f t="shared" si="3"/>
        <v>1</v>
      </c>
      <c r="U35" s="77" t="str">
        <f t="shared" si="1"/>
        <v/>
      </c>
    </row>
    <row r="36" spans="2:21" s="15" customFormat="1" x14ac:dyDescent="0.25">
      <c r="B36" s="36">
        <v>16</v>
      </c>
      <c r="C36" s="6"/>
      <c r="D36" s="39"/>
      <c r="E36" s="39"/>
      <c r="F36" s="45"/>
      <c r="G36" s="45"/>
      <c r="H36" s="45"/>
      <c r="I36" s="63"/>
      <c r="J36" s="63"/>
      <c r="K36" s="63"/>
      <c r="L36" s="60" t="str">
        <f t="shared" si="2"/>
        <v/>
      </c>
      <c r="M36" s="8"/>
      <c r="N36" s="5"/>
      <c r="O36" s="5"/>
      <c r="P36" s="5"/>
      <c r="Q36" s="80"/>
      <c r="S36" s="15" t="str">
        <f t="shared" si="0"/>
        <v/>
      </c>
      <c r="T36" s="15">
        <f t="shared" si="3"/>
        <v>1</v>
      </c>
      <c r="U36" s="77" t="str">
        <f t="shared" si="1"/>
        <v/>
      </c>
    </row>
    <row r="37" spans="2:21" s="15" customFormat="1" x14ac:dyDescent="0.25">
      <c r="B37" s="36">
        <v>17</v>
      </c>
      <c r="C37" s="6"/>
      <c r="D37" s="39"/>
      <c r="E37" s="39"/>
      <c r="F37" s="45"/>
      <c r="G37" s="45"/>
      <c r="H37" s="45"/>
      <c r="I37" s="63"/>
      <c r="J37" s="63"/>
      <c r="K37" s="63"/>
      <c r="L37" s="60" t="str">
        <f t="shared" si="2"/>
        <v/>
      </c>
      <c r="M37" s="8"/>
      <c r="N37" s="5"/>
      <c r="O37" s="5"/>
      <c r="P37" s="5"/>
      <c r="Q37" s="80"/>
      <c r="S37" s="15" t="str">
        <f t="shared" si="0"/>
        <v/>
      </c>
      <c r="T37" s="15">
        <f t="shared" si="3"/>
        <v>1</v>
      </c>
      <c r="U37" s="77" t="str">
        <f t="shared" si="1"/>
        <v/>
      </c>
    </row>
    <row r="38" spans="2:21" s="15" customFormat="1" x14ac:dyDescent="0.25">
      <c r="B38" s="36">
        <v>18</v>
      </c>
      <c r="C38" s="6"/>
      <c r="D38" s="39"/>
      <c r="E38" s="39"/>
      <c r="F38" s="45"/>
      <c r="G38" s="45"/>
      <c r="H38" s="45"/>
      <c r="I38" s="63"/>
      <c r="J38" s="63"/>
      <c r="K38" s="63"/>
      <c r="L38" s="60" t="str">
        <f t="shared" si="2"/>
        <v/>
      </c>
      <c r="M38" s="8"/>
      <c r="N38" s="5"/>
      <c r="O38" s="5"/>
      <c r="P38" s="5"/>
      <c r="Q38" s="80"/>
      <c r="S38" s="15" t="str">
        <f t="shared" si="0"/>
        <v/>
      </c>
      <c r="T38" s="15">
        <f t="shared" si="3"/>
        <v>1</v>
      </c>
      <c r="U38" s="77" t="str">
        <f t="shared" si="1"/>
        <v/>
      </c>
    </row>
    <row r="39" spans="2:21" s="15" customFormat="1" x14ac:dyDescent="0.25">
      <c r="B39" s="36">
        <v>19</v>
      </c>
      <c r="C39" s="6"/>
      <c r="D39" s="39"/>
      <c r="E39" s="39"/>
      <c r="F39" s="45"/>
      <c r="G39" s="45"/>
      <c r="H39" s="45"/>
      <c r="I39" s="63"/>
      <c r="J39" s="63"/>
      <c r="K39" s="63"/>
      <c r="L39" s="60" t="str">
        <f t="shared" si="2"/>
        <v/>
      </c>
      <c r="M39" s="8"/>
      <c r="N39" s="5"/>
      <c r="O39" s="5"/>
      <c r="P39" s="5"/>
      <c r="Q39" s="80"/>
      <c r="S39" s="15" t="str">
        <f t="shared" si="0"/>
        <v/>
      </c>
      <c r="T39" s="15">
        <f t="shared" si="3"/>
        <v>1</v>
      </c>
      <c r="U39" s="77" t="str">
        <f t="shared" si="1"/>
        <v/>
      </c>
    </row>
    <row r="40" spans="2:21" s="15" customFormat="1" x14ac:dyDescent="0.25">
      <c r="B40" s="36">
        <v>20</v>
      </c>
      <c r="C40" s="6"/>
      <c r="D40" s="39"/>
      <c r="E40" s="39"/>
      <c r="F40" s="45"/>
      <c r="G40" s="45"/>
      <c r="H40" s="45"/>
      <c r="I40" s="63"/>
      <c r="J40" s="63"/>
      <c r="K40" s="63"/>
      <c r="L40" s="60" t="str">
        <f t="shared" si="2"/>
        <v/>
      </c>
      <c r="M40" s="8"/>
      <c r="N40" s="5"/>
      <c r="O40" s="5"/>
      <c r="P40" s="5"/>
      <c r="Q40" s="80"/>
      <c r="S40" s="15" t="str">
        <f t="shared" si="0"/>
        <v/>
      </c>
      <c r="T40" s="15">
        <f t="shared" si="3"/>
        <v>1</v>
      </c>
      <c r="U40" s="77" t="str">
        <f t="shared" si="1"/>
        <v/>
      </c>
    </row>
    <row r="41" spans="2:21" s="15" customFormat="1" x14ac:dyDescent="0.25">
      <c r="B41" s="36">
        <v>21</v>
      </c>
      <c r="C41" s="6"/>
      <c r="D41" s="39"/>
      <c r="E41" s="39"/>
      <c r="F41" s="45"/>
      <c r="G41" s="45"/>
      <c r="H41" s="45"/>
      <c r="I41" s="63"/>
      <c r="J41" s="63"/>
      <c r="K41" s="63"/>
      <c r="L41" s="60" t="str">
        <f t="shared" si="2"/>
        <v/>
      </c>
      <c r="M41" s="8"/>
      <c r="N41" s="5"/>
      <c r="O41" s="5"/>
      <c r="P41" s="5"/>
      <c r="Q41" s="80"/>
      <c r="S41" s="15" t="str">
        <f t="shared" si="0"/>
        <v/>
      </c>
      <c r="T41" s="15">
        <f t="shared" si="3"/>
        <v>1</v>
      </c>
      <c r="U41" s="77" t="str">
        <f t="shared" si="1"/>
        <v/>
      </c>
    </row>
    <row r="42" spans="2:21" s="15" customFormat="1" x14ac:dyDescent="0.25">
      <c r="B42" s="36">
        <v>22</v>
      </c>
      <c r="C42" s="6"/>
      <c r="D42" s="39"/>
      <c r="E42" s="39"/>
      <c r="F42" s="45"/>
      <c r="G42" s="45"/>
      <c r="H42" s="45"/>
      <c r="I42" s="63"/>
      <c r="J42" s="63"/>
      <c r="K42" s="63"/>
      <c r="L42" s="60" t="str">
        <f t="shared" si="2"/>
        <v/>
      </c>
      <c r="M42" s="8"/>
      <c r="N42" s="5"/>
      <c r="O42" s="5"/>
      <c r="P42" s="5"/>
      <c r="Q42" s="80"/>
      <c r="S42" s="15" t="str">
        <f t="shared" si="0"/>
        <v/>
      </c>
      <c r="T42" s="15">
        <f t="shared" si="3"/>
        <v>1</v>
      </c>
      <c r="U42" s="77" t="str">
        <f t="shared" si="1"/>
        <v/>
      </c>
    </row>
    <row r="43" spans="2:21" s="15" customFormat="1" x14ac:dyDescent="0.25">
      <c r="B43" s="36">
        <v>23</v>
      </c>
      <c r="C43" s="6"/>
      <c r="D43" s="39"/>
      <c r="E43" s="39"/>
      <c r="F43" s="45"/>
      <c r="G43" s="45"/>
      <c r="H43" s="45"/>
      <c r="I43" s="63"/>
      <c r="J43" s="63"/>
      <c r="K43" s="63"/>
      <c r="L43" s="60" t="str">
        <f t="shared" si="2"/>
        <v/>
      </c>
      <c r="M43" s="8"/>
      <c r="N43" s="5"/>
      <c r="O43" s="5"/>
      <c r="P43" s="5"/>
      <c r="Q43" s="80"/>
      <c r="S43" s="15" t="str">
        <f t="shared" si="0"/>
        <v/>
      </c>
      <c r="T43" s="15">
        <f t="shared" si="3"/>
        <v>1</v>
      </c>
      <c r="U43" s="77" t="str">
        <f t="shared" si="1"/>
        <v/>
      </c>
    </row>
    <row r="44" spans="2:21" s="15" customFormat="1" x14ac:dyDescent="0.25">
      <c r="B44" s="36">
        <v>24</v>
      </c>
      <c r="C44" s="6"/>
      <c r="D44" s="39"/>
      <c r="E44" s="39"/>
      <c r="F44" s="45"/>
      <c r="G44" s="45"/>
      <c r="H44" s="45"/>
      <c r="I44" s="63"/>
      <c r="J44" s="63"/>
      <c r="K44" s="63"/>
      <c r="L44" s="60" t="str">
        <f t="shared" si="2"/>
        <v/>
      </c>
      <c r="M44" s="8"/>
      <c r="N44" s="5"/>
      <c r="O44" s="5"/>
      <c r="P44" s="5"/>
      <c r="Q44" s="80"/>
      <c r="S44" s="15" t="str">
        <f t="shared" si="0"/>
        <v/>
      </c>
      <c r="T44" s="15">
        <f t="shared" si="3"/>
        <v>1</v>
      </c>
      <c r="U44" s="77" t="str">
        <f t="shared" si="1"/>
        <v/>
      </c>
    </row>
    <row r="45" spans="2:21" s="15" customFormat="1" x14ac:dyDescent="0.25">
      <c r="B45" s="36">
        <v>25</v>
      </c>
      <c r="C45" s="6"/>
      <c r="D45" s="7"/>
      <c r="E45" s="7"/>
      <c r="F45" s="45"/>
      <c r="G45" s="45"/>
      <c r="H45" s="45"/>
      <c r="I45" s="63"/>
      <c r="J45" s="63"/>
      <c r="K45" s="63"/>
      <c r="L45" s="61" t="str">
        <f t="shared" si="2"/>
        <v/>
      </c>
      <c r="M45" s="8"/>
      <c r="N45" s="5"/>
      <c r="O45" s="5"/>
      <c r="P45" s="5"/>
      <c r="Q45" s="80"/>
      <c r="S45" s="15" t="str">
        <f t="shared" si="0"/>
        <v/>
      </c>
      <c r="T45" s="15">
        <f t="shared" si="3"/>
        <v>1</v>
      </c>
      <c r="U45" s="77" t="str">
        <f t="shared" si="1"/>
        <v/>
      </c>
    </row>
    <row r="46" spans="2:21" s="15" customFormat="1" x14ac:dyDescent="0.25">
      <c r="B46" s="36">
        <v>26</v>
      </c>
      <c r="C46" s="6"/>
      <c r="D46" s="7"/>
      <c r="E46" s="7"/>
      <c r="F46" s="45"/>
      <c r="G46" s="45"/>
      <c r="H46" s="45"/>
      <c r="I46" s="63"/>
      <c r="J46" s="63"/>
      <c r="K46" s="63"/>
      <c r="L46" s="61" t="str">
        <f t="shared" si="2"/>
        <v/>
      </c>
      <c r="M46" s="8"/>
      <c r="N46" s="5"/>
      <c r="O46" s="5"/>
      <c r="P46" s="5"/>
      <c r="Q46" s="80"/>
      <c r="S46" s="15" t="str">
        <f t="shared" si="0"/>
        <v/>
      </c>
      <c r="T46" s="15">
        <f t="shared" si="3"/>
        <v>1</v>
      </c>
      <c r="U46" s="77" t="str">
        <f t="shared" si="1"/>
        <v/>
      </c>
    </row>
    <row r="47" spans="2:21" s="15" customFormat="1" x14ac:dyDescent="0.25">
      <c r="B47" s="36">
        <v>27</v>
      </c>
      <c r="C47" s="6"/>
      <c r="D47" s="7"/>
      <c r="E47" s="7"/>
      <c r="F47" s="45"/>
      <c r="G47" s="45"/>
      <c r="H47" s="45"/>
      <c r="I47" s="63"/>
      <c r="J47" s="63"/>
      <c r="K47" s="63"/>
      <c r="L47" s="61" t="str">
        <f t="shared" si="2"/>
        <v/>
      </c>
      <c r="M47" s="8"/>
      <c r="N47" s="5"/>
      <c r="O47" s="5"/>
      <c r="P47" s="5"/>
      <c r="Q47" s="80"/>
      <c r="S47" s="15" t="str">
        <f t="shared" si="0"/>
        <v/>
      </c>
      <c r="T47" s="15">
        <f t="shared" si="3"/>
        <v>1</v>
      </c>
      <c r="U47" s="77" t="str">
        <f t="shared" si="1"/>
        <v/>
      </c>
    </row>
    <row r="48" spans="2:21" s="15" customFormat="1" x14ac:dyDescent="0.25">
      <c r="B48" s="36">
        <v>28</v>
      </c>
      <c r="C48" s="6"/>
      <c r="D48" s="7"/>
      <c r="E48" s="7"/>
      <c r="F48" s="45"/>
      <c r="G48" s="45"/>
      <c r="H48" s="45"/>
      <c r="I48" s="63"/>
      <c r="J48" s="63"/>
      <c r="K48" s="63"/>
      <c r="L48" s="61" t="str">
        <f t="shared" si="2"/>
        <v/>
      </c>
      <c r="M48" s="8"/>
      <c r="N48" s="5"/>
      <c r="O48" s="5"/>
      <c r="P48" s="5"/>
      <c r="Q48" s="80"/>
      <c r="S48" s="15" t="str">
        <f t="shared" si="0"/>
        <v/>
      </c>
      <c r="T48" s="15">
        <f t="shared" si="3"/>
        <v>1</v>
      </c>
      <c r="U48" s="77" t="str">
        <f t="shared" si="1"/>
        <v/>
      </c>
    </row>
    <row r="49" spans="2:21" s="15" customFormat="1" x14ac:dyDescent="0.25">
      <c r="B49" s="36">
        <v>29</v>
      </c>
      <c r="C49" s="6"/>
      <c r="D49" s="7"/>
      <c r="E49" s="7"/>
      <c r="F49" s="45"/>
      <c r="G49" s="45"/>
      <c r="H49" s="45"/>
      <c r="I49" s="63"/>
      <c r="J49" s="63"/>
      <c r="K49" s="63"/>
      <c r="L49" s="61" t="str">
        <f t="shared" si="2"/>
        <v/>
      </c>
      <c r="M49" s="8"/>
      <c r="N49" s="5"/>
      <c r="O49" s="5"/>
      <c r="P49" s="5"/>
      <c r="Q49" s="80"/>
      <c r="S49" s="15" t="str">
        <f t="shared" si="0"/>
        <v/>
      </c>
      <c r="T49" s="15">
        <f t="shared" si="3"/>
        <v>1</v>
      </c>
      <c r="U49" s="77" t="str">
        <f t="shared" si="1"/>
        <v/>
      </c>
    </row>
    <row r="50" spans="2:21" s="15" customFormat="1" x14ac:dyDescent="0.25">
      <c r="B50" s="37">
        <v>30</v>
      </c>
      <c r="C50" s="55"/>
      <c r="D50" s="9"/>
      <c r="E50" s="9"/>
      <c r="F50" s="46"/>
      <c r="G50" s="46"/>
      <c r="H50" s="46"/>
      <c r="I50" s="64"/>
      <c r="J50" s="64"/>
      <c r="K50" s="64"/>
      <c r="L50" s="62" t="str">
        <f t="shared" si="2"/>
        <v/>
      </c>
      <c r="M50" s="10"/>
      <c r="N50" s="54"/>
      <c r="O50" s="54"/>
      <c r="P50" s="54"/>
      <c r="Q50" s="81"/>
      <c r="S50" s="15" t="str">
        <f t="shared" si="0"/>
        <v/>
      </c>
      <c r="T50" s="15">
        <f t="shared" si="3"/>
        <v>1</v>
      </c>
      <c r="U50" s="77" t="str">
        <f t="shared" si="1"/>
        <v/>
      </c>
    </row>
  </sheetData>
  <mergeCells count="4">
    <mergeCell ref="P16:Q16"/>
    <mergeCell ref="P13:Q13"/>
    <mergeCell ref="P14:Q14"/>
    <mergeCell ref="P15:Q15"/>
  </mergeCells>
  <phoneticPr fontId="6" type="noConversion"/>
  <conditionalFormatting sqref="C16:D17">
    <cfRule type="expression" dxfId="36" priority="273">
      <formula>LEN(TRIM(C16))=0</formula>
    </cfRule>
  </conditionalFormatting>
  <conditionalFormatting sqref="I16:J16">
    <cfRule type="expression" dxfId="35" priority="265">
      <formula>OR($C$16="",$D$16="")</formula>
    </cfRule>
  </conditionalFormatting>
  <conditionalFormatting sqref="I17:J17">
    <cfRule type="expression" dxfId="34" priority="264">
      <formula>OR($C$17="",$D$17="")</formula>
    </cfRule>
  </conditionalFormatting>
  <conditionalFormatting sqref="B28:D50 I50:M50 B21:B27 M21:M27 F28:F50 L28:M49">
    <cfRule type="expression" dxfId="33" priority="261">
      <formula>MOD(ROW(),2)=0</formula>
    </cfRule>
  </conditionalFormatting>
  <conditionalFormatting sqref="D17">
    <cfRule type="containsText" dxfId="32" priority="222" operator="containsText" text="False">
      <formula>NOT(ISERROR(SEARCH("False",D17)))</formula>
    </cfRule>
    <cfRule type="cellIs" dxfId="31" priority="223" operator="greaterThan">
      <formula>FALSE</formula>
    </cfRule>
  </conditionalFormatting>
  <conditionalFormatting sqref="H28:H50">
    <cfRule type="expression" dxfId="30" priority="41">
      <formula>S28=0</formula>
    </cfRule>
  </conditionalFormatting>
  <conditionalFormatting sqref="H28:H50">
    <cfRule type="expression" dxfId="29" priority="37">
      <formula>MOD(ROW(),2)=0</formula>
    </cfRule>
  </conditionalFormatting>
  <conditionalFormatting sqref="C12">
    <cfRule type="expression" dxfId="28" priority="34">
      <formula>MOD(ROW(),2)=0</formula>
    </cfRule>
  </conditionalFormatting>
  <conditionalFormatting sqref="C28:C50">
    <cfRule type="duplicateValues" dxfId="27" priority="274"/>
  </conditionalFormatting>
  <conditionalFormatting sqref="C21:D27 F22 I21:L22 L23:L27 F24:F27">
    <cfRule type="expression" dxfId="26" priority="278">
      <formula>MOD(ROW(),2)=0</formula>
    </cfRule>
  </conditionalFormatting>
  <conditionalFormatting sqref="H21:H27">
    <cfRule type="expression" dxfId="25" priority="29">
      <formula>S21=0</formula>
    </cfRule>
  </conditionalFormatting>
  <conditionalFormatting sqref="H21:H27">
    <cfRule type="expression" dxfId="24" priority="28">
      <formula>MOD(ROW(),2)=0</formula>
    </cfRule>
  </conditionalFormatting>
  <conditionalFormatting sqref="C21:C27">
    <cfRule type="duplicateValues" dxfId="23" priority="33"/>
  </conditionalFormatting>
  <conditionalFormatting sqref="E28:E50">
    <cfRule type="expression" dxfId="22" priority="25">
      <formula>MOD(ROW(),2)=0</formula>
    </cfRule>
  </conditionalFormatting>
  <conditionalFormatting sqref="E21:E27">
    <cfRule type="expression" dxfId="21" priority="24">
      <formula>MOD(ROW(),2)=0</formula>
    </cfRule>
  </conditionalFormatting>
  <conditionalFormatting sqref="D12">
    <cfRule type="expression" dxfId="20" priority="18">
      <formula>MOD(ROW(),2)=0</formula>
    </cfRule>
  </conditionalFormatting>
  <conditionalFormatting sqref="I23:K49">
    <cfRule type="expression" dxfId="19" priority="23">
      <formula>MOD(ROW(),2)=0</formula>
    </cfRule>
  </conditionalFormatting>
  <conditionalFormatting sqref="P31:P50">
    <cfRule type="expression" dxfId="18" priority="22">
      <formula>LEN(TRIM(P31))=0</formula>
    </cfRule>
  </conditionalFormatting>
  <conditionalFormatting sqref="P21:P30">
    <cfRule type="expression" dxfId="17" priority="21">
      <formula>LEN(TRIM(P21))=0</formula>
    </cfRule>
  </conditionalFormatting>
  <conditionalFormatting sqref="Q31:Q50">
    <cfRule type="expression" dxfId="16" priority="20">
      <formula>LEN(TRIM(Q31))=0</formula>
    </cfRule>
  </conditionalFormatting>
  <conditionalFormatting sqref="Q21:Q30">
    <cfRule type="expression" dxfId="15" priority="19">
      <formula>LEN(TRIM(Q21))=0</formula>
    </cfRule>
  </conditionalFormatting>
  <conditionalFormatting sqref="F21">
    <cfRule type="expression" dxfId="14" priority="15">
      <formula>MOD(ROW(),2)=0</formula>
    </cfRule>
  </conditionalFormatting>
  <conditionalFormatting sqref="F21:F50">
    <cfRule type="expression" dxfId="13" priority="32">
      <formula>$T21=2</formula>
    </cfRule>
  </conditionalFormatting>
  <conditionalFormatting sqref="N31:N50">
    <cfRule type="expression" dxfId="12" priority="14">
      <formula>LEN(TRIM(N31))=0</formula>
    </cfRule>
  </conditionalFormatting>
  <conditionalFormatting sqref="N21:N30">
    <cfRule type="expression" dxfId="11" priority="13">
      <formula>LEN(TRIM(N21))=0</formula>
    </cfRule>
  </conditionalFormatting>
  <conditionalFormatting sqref="O31:O50">
    <cfRule type="expression" dxfId="10" priority="12">
      <formula>LEN(TRIM(O31))=0</formula>
    </cfRule>
  </conditionalFormatting>
  <conditionalFormatting sqref="O21:O30">
    <cfRule type="expression" dxfId="9" priority="11">
      <formula>LEN(TRIM(O21))=0</formula>
    </cfRule>
  </conditionalFormatting>
  <conditionalFormatting sqref="F23">
    <cfRule type="expression" dxfId="8" priority="9">
      <formula>MOD(ROW(),2)=0</formula>
    </cfRule>
  </conditionalFormatting>
  <conditionalFormatting sqref="G22">
    <cfRule type="expression" dxfId="7" priority="8">
      <formula>MOD(ROW(),2)=0</formula>
    </cfRule>
  </conditionalFormatting>
  <conditionalFormatting sqref="G21">
    <cfRule type="expression" dxfId="6" priority="6">
      <formula>MOD(ROW(),2)=0</formula>
    </cfRule>
  </conditionalFormatting>
  <conditionalFormatting sqref="G21:G22">
    <cfRule type="expression" dxfId="5" priority="7">
      <formula>$T21=2</formula>
    </cfRule>
  </conditionalFormatting>
  <conditionalFormatting sqref="G24 G26 G28 G30 G32 G34 G36 G38 G40 G42 G44 G46 G48">
    <cfRule type="expression" dxfId="4" priority="5">
      <formula>MOD(ROW(),2)=0</formula>
    </cfRule>
  </conditionalFormatting>
  <conditionalFormatting sqref="G23 G25 G27 G29 G31 G33 G35 G37 G39 G41 G43 G45 G47 G49">
    <cfRule type="expression" dxfId="3" priority="3">
      <formula>MOD(ROW(),2)=0</formula>
    </cfRule>
  </conditionalFormatting>
  <conditionalFormatting sqref="G23:G49">
    <cfRule type="expression" dxfId="2" priority="4">
      <formula>$T23=2</formula>
    </cfRule>
  </conditionalFormatting>
  <conditionalFormatting sqref="G50">
    <cfRule type="expression" dxfId="1" priority="2">
      <formula>R50=0</formula>
    </cfRule>
  </conditionalFormatting>
  <conditionalFormatting sqref="G50">
    <cfRule type="expression" dxfId="0" priority="1">
      <formula>MOD(ROW(),2)=0</formula>
    </cfRule>
  </conditionalFormatting>
  <pageMargins left="0.7" right="0.7" top="0.75" bottom="0.75" header="0.3" footer="0.3"/>
  <pageSetup scale="52" orientation="landscape" horizontalDpi="4294967295" verticalDpi="4294967295" r:id="rId1"/>
  <ignoredErrors>
    <ignoredError sqref="D17" emptyCellReference="1"/>
    <ignoredError sqref="L21 L22:L5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3795878B-5F80-4780-8B76-BFB85E26E4E2}">
          <x14:formula1>
            <xm:f>List!$D$2:$D$4</xm:f>
          </x14:formula1>
          <xm:sqref>G20:G50</xm:sqref>
        </x14:dataValidation>
        <x14:dataValidation type="list" allowBlank="1" showInputMessage="1" showErrorMessage="1" xr:uid="{C49943BE-3548-45CD-9FCA-54212CD682B8}">
          <x14:formula1>
            <xm:f>List!$B$2:$B$3</xm:f>
          </x14:formula1>
          <xm:sqref>P20:P50</xm:sqref>
        </x14:dataValidation>
        <x14:dataValidation type="list" allowBlank="1" showInputMessage="1" showErrorMessage="1" xr:uid="{F91235BD-4E81-445F-B916-6989EFE48EAD}">
          <x14:formula1>
            <xm:f>List!$A$2:$A$8</xm:f>
          </x14:formula1>
          <xm:sqref>N20:O50</xm:sqref>
        </x14:dataValidation>
        <x14:dataValidation type="list" allowBlank="1" showInputMessage="1" showErrorMessage="1" xr:uid="{DE266D8A-A7D2-4FA8-9DFE-BB0CDC015A28}">
          <x14:formula1>
            <xm:f>List!$C$2:$C$7</xm:f>
          </x14:formula1>
          <xm:sqref>E20:E50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D8"/>
  <sheetViews>
    <sheetView workbookViewId="0">
      <selection activeCell="B20" sqref="B20"/>
    </sheetView>
  </sheetViews>
  <sheetFormatPr defaultColWidth="11.42578125" defaultRowHeight="15" x14ac:dyDescent="0.25"/>
  <cols>
    <col min="1" max="1" width="14.140625" customWidth="1"/>
    <col min="3" max="3" width="16.140625" bestFit="1" customWidth="1"/>
  </cols>
  <sheetData>
    <row r="1" spans="1:4" x14ac:dyDescent="0.25">
      <c r="A1" s="2" t="s">
        <v>12</v>
      </c>
      <c r="B1" s="2" t="s">
        <v>13</v>
      </c>
      <c r="C1" s="2" t="s">
        <v>34</v>
      </c>
      <c r="D1" s="2" t="s">
        <v>50</v>
      </c>
    </row>
    <row r="2" spans="1:4" x14ac:dyDescent="0.25">
      <c r="A2" t="s">
        <v>9</v>
      </c>
      <c r="B2" t="s">
        <v>5</v>
      </c>
      <c r="C2" t="s">
        <v>35</v>
      </c>
      <c r="D2" t="s">
        <v>51</v>
      </c>
    </row>
    <row r="3" spans="1:4" x14ac:dyDescent="0.25">
      <c r="A3" t="s">
        <v>28</v>
      </c>
      <c r="B3" t="s">
        <v>6</v>
      </c>
      <c r="C3" t="s">
        <v>39</v>
      </c>
      <c r="D3" t="s">
        <v>56</v>
      </c>
    </row>
    <row r="4" spans="1:4" x14ac:dyDescent="0.25">
      <c r="A4" t="s">
        <v>44</v>
      </c>
      <c r="C4" t="s">
        <v>36</v>
      </c>
      <c r="D4" t="s">
        <v>52</v>
      </c>
    </row>
    <row r="5" spans="1:4" x14ac:dyDescent="0.25">
      <c r="A5" t="s">
        <v>2</v>
      </c>
      <c r="C5" t="s">
        <v>37</v>
      </c>
    </row>
    <row r="6" spans="1:4" x14ac:dyDescent="0.25">
      <c r="A6" s="1" t="s">
        <v>3</v>
      </c>
      <c r="C6" t="s">
        <v>38</v>
      </c>
    </row>
    <row r="7" spans="1:4" x14ac:dyDescent="0.25">
      <c r="A7" s="1" t="s">
        <v>54</v>
      </c>
      <c r="C7" t="s">
        <v>7</v>
      </c>
    </row>
    <row r="8" spans="1:4" x14ac:dyDescent="0.25">
      <c r="A8" s="1" t="s">
        <v>7</v>
      </c>
    </row>
  </sheetData>
  <phoneticPr fontId="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b7bac8-4f31-4b9a-b37b-253d367c0847">
      <Terms xmlns="http://schemas.microsoft.com/office/infopath/2007/PartnerControls"/>
    </lcf76f155ced4ddcb4097134ff3c332f>
    <TaxCatchAll xmlns="0a038d17-d265-47ff-b998-14c00d976d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D3A7948CF09F498C7A36F135D83CCC" ma:contentTypeVersion="16" ma:contentTypeDescription="Create a new document." ma:contentTypeScope="" ma:versionID="dad2b90dc0d0a8eb6ab5a54f93c0aff6">
  <xsd:schema xmlns:xsd="http://www.w3.org/2001/XMLSchema" xmlns:xs="http://www.w3.org/2001/XMLSchema" xmlns:p="http://schemas.microsoft.com/office/2006/metadata/properties" xmlns:ns2="77b7bac8-4f31-4b9a-b37b-253d367c0847" xmlns:ns3="0a038d17-d265-47ff-b998-14c00d976dcd" targetNamespace="http://schemas.microsoft.com/office/2006/metadata/properties" ma:root="true" ma:fieldsID="a145c0ebbae318922c678441e213f55d" ns2:_="" ns3:_="">
    <xsd:import namespace="77b7bac8-4f31-4b9a-b37b-253d367c0847"/>
    <xsd:import namespace="0a038d17-d265-47ff-b998-14c00d976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7bac8-4f31-4b9a-b37b-253d367c0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95a117-4805-47cb-89e8-a06c1221bd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38d17-d265-47ff-b998-14c00d976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50cddc-89ad-4449-bd11-c29195a02f80}" ma:internalName="TaxCatchAll" ma:showField="CatchAllData" ma:web="0a038d17-d265-47ff-b998-14c00d976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8194E-CCE5-4D1C-AFB4-E45D3F0EDE02}">
  <ds:schemaRefs>
    <ds:schemaRef ds:uri="http://schemas.microsoft.com/office/2006/metadata/properties"/>
    <ds:schemaRef ds:uri="http://schemas.microsoft.com/office/infopath/2007/PartnerControls"/>
    <ds:schemaRef ds:uri="77b7bac8-4f31-4b9a-b37b-253d367c0847"/>
    <ds:schemaRef ds:uri="0a038d17-d265-47ff-b998-14c00d976dcd"/>
  </ds:schemaRefs>
</ds:datastoreItem>
</file>

<file path=customXml/itemProps2.xml><?xml version="1.0" encoding="utf-8"?>
<ds:datastoreItem xmlns:ds="http://schemas.openxmlformats.org/officeDocument/2006/customXml" ds:itemID="{0ECE5937-9E7F-4627-B2AA-86A09776D3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9984C1-C047-4273-BAA6-9582A7A4F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7bac8-4f31-4b9a-b37b-253d367c0847"/>
    <ds:schemaRef ds:uri="0a038d17-d265-47ff-b998-14c00d976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Deal Verification</vt:lpstr>
      <vt:lpstr>List</vt:lpstr>
      <vt:lpstr>Acquisition_Date</vt:lpstr>
      <vt:lpstr>Acquisition_Price</vt:lpstr>
      <vt:lpstr>Address</vt:lpstr>
      <vt:lpstr>Disposition_Date</vt:lpstr>
      <vt:lpstr>Disposition_Price</vt:lpstr>
      <vt:lpstr>Entity_Name</vt:lpstr>
      <vt:lpstr>LA_Date_Verified</vt:lpstr>
      <vt:lpstr>LA_Verified</vt:lpstr>
      <vt:lpstr>'Deal Verification'!Print_Area</vt:lpstr>
      <vt:lpstr>UW_Date_Verified</vt:lpstr>
      <vt:lpstr>UW_Verified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Wang</dc:creator>
  <cp:lastModifiedBy>Jeff Dimock</cp:lastModifiedBy>
  <cp:lastPrinted>2019-01-29T21:01:48Z</cp:lastPrinted>
  <dcterms:created xsi:type="dcterms:W3CDTF">2014-10-18T01:14:23Z</dcterms:created>
  <dcterms:modified xsi:type="dcterms:W3CDTF">2022-12-04T19:53:03Z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0x010100B3D3A7948CF09F498C7A36F135D83CCC</vt:lpwstr>
  </property>
  <property fmtid="{D5CDD505-2E9C-101B-9397-08002B2CF9AE}" pid="3" name="MediaServiceImageTags">
    <vt:lpwstr/>
  </property>
</Properties>
</file>